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225" windowWidth="12120" windowHeight="9090" tabRatio="709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<sst xmlns="http://schemas.openxmlformats.org/spreadsheetml/2006/main" count="85" uniqueCount="81">
  <si>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Position</t>
  </si>
  <si>
    <t>Ship's time</t>
  </si>
  <si>
    <t xml:space="preserve">Length </t>
  </si>
  <si>
    <t>Estimated</t>
  </si>
  <si>
    <t>Wet weight</t>
  </si>
  <si>
    <t>Mesh size</t>
  </si>
  <si>
    <t xml:space="preserve">Sample No. </t>
  </si>
  <si>
    <t>Date</t>
  </si>
  <si>
    <t>time</t>
  </si>
  <si>
    <t>of wire</t>
  </si>
  <si>
    <t>depth of</t>
  </si>
  <si>
    <t>No.</t>
  </si>
  <si>
    <t xml:space="preserve"> Revolutions</t>
  </si>
  <si>
    <t>volume of water</t>
  </si>
  <si>
    <t>of sample per</t>
  </si>
  <si>
    <t>(m)</t>
  </si>
  <si>
    <t>haul (m)</t>
  </si>
  <si>
    <t>of sample in</t>
  </si>
  <si>
    <t xml:space="preserve"> a haul (mg)</t>
  </si>
  <si>
    <t>Angle</t>
  </si>
  <si>
    <t>Flow-meter</t>
  </si>
  <si>
    <t>(LMT)</t>
  </si>
  <si>
    <t>of wire</t>
  </si>
  <si>
    <t>Mar. 9</t>
  </si>
  <si>
    <t xml:space="preserve"> (°)</t>
  </si>
  <si>
    <t>Dec. 6</t>
  </si>
  <si>
    <t>Dec. 2</t>
  </si>
  <si>
    <t>Dec. 3</t>
  </si>
  <si>
    <t>Dec. 4</t>
  </si>
  <si>
    <t>Dec. 5</t>
  </si>
  <si>
    <t>0856</t>
  </si>
  <si>
    <t>0849</t>
  </si>
  <si>
    <t>0846</t>
  </si>
  <si>
    <t>0846</t>
  </si>
  <si>
    <t>0858</t>
  </si>
  <si>
    <t>Mar. 12</t>
  </si>
  <si>
    <t>1547</t>
  </si>
  <si>
    <t>Mar. 13</t>
  </si>
  <si>
    <t>0904</t>
  </si>
  <si>
    <t>Mar. 14</t>
  </si>
  <si>
    <t>L04.GG</t>
  </si>
  <si>
    <t>L04.XX</t>
  </si>
  <si>
    <t>L05.GG</t>
  </si>
  <si>
    <t>L05.XX</t>
  </si>
  <si>
    <t>L01.GG</t>
  </si>
  <si>
    <t>L02.XX</t>
  </si>
  <si>
    <t>L02.GG</t>
  </si>
  <si>
    <t>L03.GG</t>
  </si>
  <si>
    <t>L03.XX</t>
  </si>
  <si>
    <t>L06.GG</t>
  </si>
  <si>
    <t>L06.XX</t>
  </si>
  <si>
    <t>L08.GG</t>
  </si>
  <si>
    <t>L08.XX</t>
  </si>
  <si>
    <t>L09.GG</t>
  </si>
  <si>
    <t>L09.XX</t>
  </si>
  <si>
    <t>L10.GG</t>
  </si>
  <si>
    <t>L10.XX</t>
  </si>
  <si>
    <t>0938</t>
  </si>
  <si>
    <t>0846</t>
  </si>
  <si>
    <t>L01.XX</t>
  </si>
  <si>
    <t>St. No.</t>
  </si>
  <si>
    <r>
      <t>filtered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</si>
  <si>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(mg)</t>
    </r>
  </si>
  <si>
    <t>109°58´E</t>
  </si>
  <si>
    <t>40°39´S</t>
  </si>
  <si>
    <t>110°02´E</t>
  </si>
  <si>
    <t>45°33´S</t>
  </si>
  <si>
    <t>50°34´S</t>
  </si>
  <si>
    <t>55°27´S</t>
  </si>
  <si>
    <t>60°49´S</t>
  </si>
  <si>
    <t>110°03´E</t>
  </si>
  <si>
    <t>63°10´S</t>
  </si>
  <si>
    <t>149°14´E</t>
  </si>
  <si>
    <t>55°56´S</t>
  </si>
  <si>
    <t>150°02´E</t>
  </si>
  <si>
    <t>49°13´S</t>
  </si>
  <si>
    <t>150°28´E</t>
  </si>
  <si>
    <t>45°08´S</t>
  </si>
  <si>
    <t>152°27´E</t>
  </si>
  <si>
    <r>
      <t xml:space="preserve">Table 5.  Plankton data collected by vertical hauls using a twin NORPAC standard net during the JARE-54 cruise of the </t>
    </r>
    <r>
      <rPr>
        <i/>
        <sz val="10.5"/>
        <rFont val="Times New Roman"/>
        <family val="1"/>
      </rPr>
      <t>Shirase</t>
    </r>
    <r>
      <rPr>
        <sz val="10.5"/>
        <rFont val="Times New Roman"/>
        <family val="1"/>
      </rPr>
      <t xml:space="preserve"> to the Indian sector of the Southern Ocean, Dec. 2012–Mar. 2013. Sampling was performed by T. Takamura.</t>
    </r>
  </si>
  <si>
    <r>
      <t>(</t>
    </r>
    <r>
      <rPr>
        <i/>
        <sz val="10"/>
        <rFont val="Times New Roman"/>
        <family val="1"/>
      </rPr>
      <t>µ</t>
    </r>
    <r>
      <rPr>
        <sz val="10"/>
        <rFont val="Times New Roman"/>
        <family val="1"/>
      </rPr>
      <t>m)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</si>
</sst>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"/>
    <numFmt numFmtId="178" formatCode="0_);[Red]\(0\)"/>
    <numFmt numFmtId="179" formatCode="0_ "/>
    <numFmt numFmtId="180" formatCode="\ \ 0.0"/>
    <numFmt numFmtId="181" formatCode="\ \ \ \ 0.0"/>
    <numFmt numFmtId="182" formatCode="\ \ \ \ \ \ 0.0"/>
    <numFmt numFmtId="183" formatCode="\ \ 0.00"/>
  </numFmts>
  <fonts count="42">
    <font>
      <sz val="12"/>
      <name val="Osaka"/>
      <family val="3"/>
    </font>
    <font>
      <sz val="11"/>
      <color indexed="8"/>
      <name val="ＭＳ Ｐゴシック"/>
      <family val="3"/>
    </font>
    <font>
      <sz val="12"/>
      <name val="Times New Roman"/>
      <family val="1"/>
    </font>
    <font>
      <sz val="6"/>
      <name val="Osaka"/>
      <family val="3"/>
    </font>
    <font>
      <sz val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76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Continuous"/>
    </xf>
    <xf numFmtId="17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indent="1"/>
    </xf>
    <xf numFmtId="176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:N1"/>
    </sheetView>
  </sheetViews>
  <sheetFormatPr defaultColWidth="8.796875" defaultRowHeight="15"/>
  <cols>
    <col min="1" max="1" width="6" style="13" bestFit="1" customWidth="1"/>
    <col min="2" max="2" width="7" style="13" bestFit="1" customWidth="1"/>
    <col min="3" max="3" width="6.59765625" style="13" customWidth="1"/>
    <col min="4" max="4" width="4.5" style="13" bestFit="1" customWidth="1"/>
    <col min="5" max="5" width="8" style="13" customWidth="1"/>
    <col min="6" max="6" width="7.09765625" style="13" customWidth="1"/>
    <col min="7" max="7" width="8" style="13" bestFit="1" customWidth="1"/>
    <col min="8" max="8" width="4.5" style="13" bestFit="1" customWidth="1"/>
    <col min="9" max="9" width="10" style="13" bestFit="1" customWidth="1"/>
    <col min="10" max="10" width="12.3984375" style="13" bestFit="1" customWidth="1"/>
    <col min="11" max="11" width="9.5" style="13" bestFit="1" customWidth="1"/>
    <col min="12" max="12" width="10.3984375" style="13" bestFit="1" customWidth="1"/>
    <col min="13" max="13" width="8.19921875" style="13" bestFit="1" customWidth="1"/>
    <col min="14" max="14" width="13.8984375" style="13" customWidth="1"/>
    <col min="15" max="16384" width="9" style="13" customWidth="1"/>
  </cols>
  <sheetData>
    <row r="1" spans="1:14" s="17" customFormat="1" ht="38.25" customHeight="1">
      <c r="A1" s="47" t="s">
        <v>79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6" customHeight="1" thickBot="1">
      <c r="A2" s="1"/>
      <c r="B2" s="2"/>
      <c r="C2" s="2"/>
      <c r="D2" s="3"/>
      <c r="E2" s="3"/>
      <c r="F2" s="3"/>
      <c r="G2" s="4"/>
      <c r="H2" s="3"/>
      <c r="I2" s="4"/>
      <c r="J2" s="5"/>
      <c r="K2" s="4"/>
      <c r="L2" s="6"/>
      <c r="M2" s="3"/>
      <c r="N2" s="3"/>
    </row>
    <row r="3" spans="1:14" ht="3.75" customHeight="1" thickTop="1">
      <c r="A3" s="14"/>
      <c r="B3" s="8"/>
      <c r="C3" s="8"/>
      <c r="D3" s="7"/>
      <c r="E3" s="7"/>
      <c r="F3" s="7"/>
      <c r="G3" s="9"/>
      <c r="H3" s="7"/>
      <c r="I3" s="9"/>
      <c r="J3" s="10"/>
      <c r="K3" s="9"/>
      <c r="L3" s="11"/>
      <c r="M3" s="7"/>
      <c r="N3" s="7"/>
    </row>
    <row r="4" spans="1:14" ht="15.75">
      <c r="A4" s="18" t="s">
        <v>60</v>
      </c>
      <c r="B4" s="18" t="s">
        <v>0</v>
      </c>
      <c r="C4" s="19" t="s">
        <v>1</v>
      </c>
      <c r="D4" s="20"/>
      <c r="E4" s="18" t="s">
        <v>2</v>
      </c>
      <c r="F4" s="18" t="s">
        <v>19</v>
      </c>
      <c r="G4" s="21" t="s">
        <v>3</v>
      </c>
      <c r="H4" s="22" t="s">
        <v>20</v>
      </c>
      <c r="I4" s="23"/>
      <c r="J4" s="24" t="s">
        <v>3</v>
      </c>
      <c r="K4" s="25" t="s">
        <v>4</v>
      </c>
      <c r="L4" s="26" t="s">
        <v>4</v>
      </c>
      <c r="M4" s="18" t="s">
        <v>5</v>
      </c>
      <c r="N4" s="18" t="s">
        <v>6</v>
      </c>
    </row>
    <row r="5" spans="1:14" ht="15.75">
      <c r="A5" s="18"/>
      <c r="B5" s="18"/>
      <c r="C5" s="46" t="s">
        <v>21</v>
      </c>
      <c r="D5" s="46"/>
      <c r="E5" s="18" t="s">
        <v>9</v>
      </c>
      <c r="F5" s="18" t="s">
        <v>22</v>
      </c>
      <c r="G5" s="21" t="s">
        <v>10</v>
      </c>
      <c r="H5" s="18" t="s">
        <v>11</v>
      </c>
      <c r="I5" s="21" t="s">
        <v>12</v>
      </c>
      <c r="J5" s="24" t="s">
        <v>13</v>
      </c>
      <c r="K5" s="21" t="s">
        <v>17</v>
      </c>
      <c r="L5" s="26" t="s">
        <v>14</v>
      </c>
      <c r="M5" s="18" t="s">
        <v>80</v>
      </c>
      <c r="N5" s="18"/>
    </row>
    <row r="6" spans="1:14" ht="16.5">
      <c r="A6" s="27"/>
      <c r="B6" s="27"/>
      <c r="C6" s="28" t="s">
        <v>7</v>
      </c>
      <c r="D6" s="18" t="s">
        <v>8</v>
      </c>
      <c r="E6" s="27" t="s">
        <v>15</v>
      </c>
      <c r="F6" s="27" t="s">
        <v>24</v>
      </c>
      <c r="G6" s="29" t="s">
        <v>16</v>
      </c>
      <c r="H6" s="27"/>
      <c r="I6" s="29"/>
      <c r="J6" s="30" t="s">
        <v>61</v>
      </c>
      <c r="K6" s="29" t="s">
        <v>18</v>
      </c>
      <c r="L6" s="31" t="s">
        <v>62</v>
      </c>
      <c r="M6" s="27"/>
      <c r="N6" s="27"/>
    </row>
    <row r="7" spans="1:14" ht="3.75" customHeight="1">
      <c r="A7" s="32"/>
      <c r="B7" s="32"/>
      <c r="C7" s="37"/>
      <c r="D7" s="32"/>
      <c r="E7" s="32"/>
      <c r="F7" s="32"/>
      <c r="G7" s="33"/>
      <c r="H7" s="32"/>
      <c r="I7" s="33"/>
      <c r="J7" s="34"/>
      <c r="K7" s="33"/>
      <c r="L7" s="35"/>
      <c r="M7" s="32"/>
      <c r="N7" s="32"/>
    </row>
    <row r="8" spans="1:14" ht="3.75" customHeight="1">
      <c r="A8" s="27"/>
      <c r="B8" s="27"/>
      <c r="C8" s="36"/>
      <c r="D8" s="27"/>
      <c r="E8" s="27"/>
      <c r="F8" s="27"/>
      <c r="G8" s="29"/>
      <c r="H8" s="27"/>
      <c r="I8" s="29"/>
      <c r="J8" s="30"/>
      <c r="K8" s="29"/>
      <c r="L8" s="31"/>
      <c r="M8" s="27"/>
      <c r="N8" s="27"/>
    </row>
    <row r="9" spans="1:16" ht="15.75">
      <c r="A9" s="18">
        <v>1</v>
      </c>
      <c r="B9" s="44" t="s">
        <v>64</v>
      </c>
      <c r="C9" s="18" t="s">
        <v>26</v>
      </c>
      <c r="D9" s="38" t="s">
        <v>30</v>
      </c>
      <c r="E9" s="45">
        <f>(150+23)</f>
        <v>173</v>
      </c>
      <c r="F9" s="45">
        <v>30</v>
      </c>
      <c r="G9" s="45">
        <v>150</v>
      </c>
      <c r="H9" s="18">
        <v>2469</v>
      </c>
      <c r="I9" s="45">
        <v>3215</v>
      </c>
      <c r="J9" s="24">
        <f>I9*0.013931858</f>
        <v>44.79092347</v>
      </c>
      <c r="K9" s="45">
        <v>519</v>
      </c>
      <c r="L9" s="41">
        <f>K9/J9</f>
        <v>11.58716900194333</v>
      </c>
      <c r="M9" s="18">
        <v>330</v>
      </c>
      <c r="N9" s="18" t="s">
        <v>44</v>
      </c>
      <c r="O9" s="15"/>
      <c r="P9" s="15"/>
    </row>
    <row r="10" spans="1:16" ht="15.75">
      <c r="A10" s="18"/>
      <c r="B10" s="44" t="s">
        <v>65</v>
      </c>
      <c r="C10" s="18"/>
      <c r="D10" s="38"/>
      <c r="E10" s="45"/>
      <c r="F10" s="45"/>
      <c r="G10" s="45"/>
      <c r="H10" s="18">
        <v>2473</v>
      </c>
      <c r="I10" s="45">
        <v>3365</v>
      </c>
      <c r="J10" s="24">
        <f>I10*0.013324602</f>
        <v>44.83728573</v>
      </c>
      <c r="K10" s="45">
        <v>602</v>
      </c>
      <c r="L10" s="41">
        <f>K10/J10</f>
        <v>13.426325661751873</v>
      </c>
      <c r="M10" s="18">
        <v>100</v>
      </c>
      <c r="N10" s="18" t="s">
        <v>59</v>
      </c>
      <c r="O10" s="15"/>
      <c r="P10" s="15"/>
    </row>
    <row r="11" spans="1:16" ht="11.25" customHeight="1">
      <c r="A11" s="18"/>
      <c r="B11" s="44"/>
      <c r="C11" s="18"/>
      <c r="D11" s="38"/>
      <c r="E11" s="45"/>
      <c r="F11" s="45"/>
      <c r="G11" s="45"/>
      <c r="H11" s="18"/>
      <c r="I11" s="45"/>
      <c r="J11" s="18"/>
      <c r="K11" s="45"/>
      <c r="L11" s="41"/>
      <c r="M11" s="18"/>
      <c r="N11" s="18"/>
      <c r="O11" s="15"/>
      <c r="P11" s="15"/>
    </row>
    <row r="12" spans="1:16" ht="15.75">
      <c r="A12" s="18">
        <v>2</v>
      </c>
      <c r="B12" s="44" t="s">
        <v>66</v>
      </c>
      <c r="C12" s="18" t="s">
        <v>27</v>
      </c>
      <c r="D12" s="38" t="s">
        <v>31</v>
      </c>
      <c r="E12" s="45">
        <f>(150+29)</f>
        <v>179</v>
      </c>
      <c r="F12" s="45">
        <v>33</v>
      </c>
      <c r="G12" s="45">
        <v>150</v>
      </c>
      <c r="H12" s="18">
        <v>2469</v>
      </c>
      <c r="I12" s="45">
        <v>2508</v>
      </c>
      <c r="J12" s="24">
        <f>I12*0.013931858</f>
        <v>34.941099864</v>
      </c>
      <c r="K12" s="45">
        <v>5672</v>
      </c>
      <c r="L12" s="40">
        <f>K12/J12</f>
        <v>162.33032223017946</v>
      </c>
      <c r="M12" s="18">
        <v>330</v>
      </c>
      <c r="N12" s="18" t="s">
        <v>46</v>
      </c>
      <c r="O12" s="15"/>
      <c r="P12" s="15"/>
    </row>
    <row r="13" spans="1:16" ht="15.75">
      <c r="A13" s="18"/>
      <c r="B13" s="44" t="s">
        <v>65</v>
      </c>
      <c r="C13" s="18"/>
      <c r="D13" s="38"/>
      <c r="E13" s="45"/>
      <c r="F13" s="45"/>
      <c r="G13" s="45"/>
      <c r="H13" s="18">
        <v>2473</v>
      </c>
      <c r="I13" s="45">
        <v>2510</v>
      </c>
      <c r="J13" s="24">
        <f>I13*0.013324602</f>
        <v>33.44475102</v>
      </c>
      <c r="K13" s="45">
        <v>8733</v>
      </c>
      <c r="L13" s="40">
        <f>K13/J13</f>
        <v>261.1172077429327</v>
      </c>
      <c r="M13" s="18">
        <v>100</v>
      </c>
      <c r="N13" s="18" t="s">
        <v>45</v>
      </c>
      <c r="O13" s="15"/>
      <c r="P13" s="15"/>
    </row>
    <row r="14" spans="1:16" ht="11.25" customHeight="1">
      <c r="A14" s="18"/>
      <c r="B14" s="44"/>
      <c r="C14" s="18"/>
      <c r="D14" s="38"/>
      <c r="E14" s="45"/>
      <c r="F14" s="45"/>
      <c r="G14" s="45"/>
      <c r="H14" s="18"/>
      <c r="I14" s="45"/>
      <c r="J14" s="18"/>
      <c r="K14" s="45"/>
      <c r="L14" s="41"/>
      <c r="M14" s="18"/>
      <c r="N14" s="18"/>
      <c r="O14" s="15"/>
      <c r="P14" s="15"/>
    </row>
    <row r="15" spans="1:16" ht="15.75">
      <c r="A15" s="18">
        <v>3</v>
      </c>
      <c r="B15" s="44" t="s">
        <v>67</v>
      </c>
      <c r="C15" s="18" t="s">
        <v>28</v>
      </c>
      <c r="D15" s="38" t="s">
        <v>57</v>
      </c>
      <c r="E15" s="45">
        <f>(150+118)</f>
        <v>268</v>
      </c>
      <c r="F15" s="45">
        <v>56</v>
      </c>
      <c r="G15" s="45">
        <v>150</v>
      </c>
      <c r="H15" s="18">
        <v>2469</v>
      </c>
      <c r="I15" s="45">
        <v>6245</v>
      </c>
      <c r="J15" s="24">
        <f>I15*0.013931858</f>
        <v>87.00445321</v>
      </c>
      <c r="K15" s="45">
        <v>8966</v>
      </c>
      <c r="L15" s="40">
        <f>K15/J15</f>
        <v>103.05219640147659</v>
      </c>
      <c r="M15" s="18">
        <v>330</v>
      </c>
      <c r="N15" s="18" t="s">
        <v>47</v>
      </c>
      <c r="O15" s="15"/>
      <c r="P15" s="15"/>
    </row>
    <row r="16" spans="1:16" ht="15.75">
      <c r="A16" s="18"/>
      <c r="B16" s="44" t="s">
        <v>65</v>
      </c>
      <c r="C16" s="18"/>
      <c r="D16" s="38"/>
      <c r="E16" s="45"/>
      <c r="F16" s="45"/>
      <c r="G16" s="45"/>
      <c r="H16" s="18">
        <v>2473</v>
      </c>
      <c r="I16" s="45">
        <v>7808</v>
      </c>
      <c r="J16" s="24">
        <f>I16*0.013324602</f>
        <v>104.038492416</v>
      </c>
      <c r="K16" s="45">
        <v>10587</v>
      </c>
      <c r="L16" s="40">
        <f>K16/J16</f>
        <v>101.76041342148316</v>
      </c>
      <c r="M16" s="18">
        <v>100</v>
      </c>
      <c r="N16" s="18" t="s">
        <v>48</v>
      </c>
      <c r="O16" s="15"/>
      <c r="P16" s="15"/>
    </row>
    <row r="17" spans="1:16" ht="11.25" customHeight="1">
      <c r="A17" s="18"/>
      <c r="B17" s="44"/>
      <c r="C17" s="18"/>
      <c r="D17" s="38"/>
      <c r="E17" s="45"/>
      <c r="F17" s="45"/>
      <c r="G17" s="45"/>
      <c r="H17" s="18"/>
      <c r="I17" s="45"/>
      <c r="J17" s="18"/>
      <c r="K17" s="45"/>
      <c r="L17" s="41"/>
      <c r="M17" s="18"/>
      <c r="N17" s="18"/>
      <c r="O17" s="15"/>
      <c r="P17" s="15"/>
    </row>
    <row r="18" spans="1:16" ht="15.75">
      <c r="A18" s="18">
        <v>4</v>
      </c>
      <c r="B18" s="44" t="s">
        <v>68</v>
      </c>
      <c r="C18" s="18" t="s">
        <v>29</v>
      </c>
      <c r="D18" s="38" t="s">
        <v>32</v>
      </c>
      <c r="E18" s="45">
        <f>(150+12)</f>
        <v>162</v>
      </c>
      <c r="F18" s="45">
        <v>22</v>
      </c>
      <c r="G18" s="45">
        <v>150</v>
      </c>
      <c r="H18" s="18">
        <v>2469</v>
      </c>
      <c r="I18" s="45">
        <v>1838</v>
      </c>
      <c r="J18" s="24">
        <f>I18*0.013931858</f>
        <v>25.606755004</v>
      </c>
      <c r="K18" s="45">
        <v>2635</v>
      </c>
      <c r="L18" s="40">
        <f>K18/J18</f>
        <v>102.9025348814557</v>
      </c>
      <c r="M18" s="18">
        <v>330</v>
      </c>
      <c r="N18" s="18" t="s">
        <v>40</v>
      </c>
      <c r="O18" s="15"/>
      <c r="P18" s="15"/>
    </row>
    <row r="19" spans="1:16" ht="15.75">
      <c r="A19" s="18"/>
      <c r="B19" s="44" t="s">
        <v>63</v>
      </c>
      <c r="C19" s="18"/>
      <c r="D19" s="38"/>
      <c r="E19" s="45"/>
      <c r="F19" s="45"/>
      <c r="G19" s="45"/>
      <c r="H19" s="18">
        <v>2473</v>
      </c>
      <c r="I19" s="45">
        <v>1948</v>
      </c>
      <c r="J19" s="24">
        <f>I19*0.013324602</f>
        <v>25.956324696</v>
      </c>
      <c r="K19" s="45">
        <v>11320</v>
      </c>
      <c r="L19" s="40">
        <f>K19/J19</f>
        <v>436.11721353387406</v>
      </c>
      <c r="M19" s="18">
        <v>100</v>
      </c>
      <c r="N19" s="18" t="s">
        <v>41</v>
      </c>
      <c r="O19" s="15"/>
      <c r="P19" s="15"/>
    </row>
    <row r="20" spans="1:16" ht="11.25" customHeight="1">
      <c r="A20" s="18"/>
      <c r="B20" s="44"/>
      <c r="C20" s="18"/>
      <c r="D20" s="38"/>
      <c r="E20" s="45"/>
      <c r="F20" s="45"/>
      <c r="G20" s="45"/>
      <c r="H20" s="18"/>
      <c r="I20" s="45"/>
      <c r="J20" s="18"/>
      <c r="K20" s="45"/>
      <c r="L20" s="41"/>
      <c r="M20" s="18"/>
      <c r="N20" s="18"/>
      <c r="O20" s="15"/>
      <c r="P20" s="15"/>
    </row>
    <row r="21" spans="1:16" ht="15.75">
      <c r="A21" s="18">
        <v>5</v>
      </c>
      <c r="B21" s="44" t="s">
        <v>69</v>
      </c>
      <c r="C21" s="18" t="s">
        <v>25</v>
      </c>
      <c r="D21" s="38" t="s">
        <v>33</v>
      </c>
      <c r="E21" s="45">
        <f>(150+1)</f>
        <v>151</v>
      </c>
      <c r="F21" s="45">
        <v>5</v>
      </c>
      <c r="G21" s="45">
        <v>150</v>
      </c>
      <c r="H21" s="18">
        <v>2469</v>
      </c>
      <c r="I21" s="45">
        <v>2010</v>
      </c>
      <c r="J21" s="24">
        <f>I21*0.013931858</f>
        <v>28.00303458</v>
      </c>
      <c r="K21" s="45">
        <v>4678</v>
      </c>
      <c r="L21" s="40">
        <f>K21/J21</f>
        <v>167.05332369017842</v>
      </c>
      <c r="M21" s="18">
        <v>330</v>
      </c>
      <c r="N21" s="18" t="s">
        <v>42</v>
      </c>
      <c r="O21" s="15"/>
      <c r="P21" s="15"/>
    </row>
    <row r="22" spans="1:16" ht="15.75">
      <c r="A22" s="18"/>
      <c r="B22" s="44" t="s">
        <v>70</v>
      </c>
      <c r="C22" s="18"/>
      <c r="D22" s="38"/>
      <c r="E22" s="45"/>
      <c r="F22" s="45"/>
      <c r="G22" s="45"/>
      <c r="H22" s="18">
        <v>2473</v>
      </c>
      <c r="I22" s="45">
        <v>2740</v>
      </c>
      <c r="J22" s="24">
        <f>I22*0.013324602</f>
        <v>36.50940948</v>
      </c>
      <c r="K22" s="45">
        <v>9137</v>
      </c>
      <c r="L22" s="40">
        <f>K22/J22</f>
        <v>250.26425050794876</v>
      </c>
      <c r="M22" s="18">
        <v>100</v>
      </c>
      <c r="N22" s="18" t="s">
        <v>43</v>
      </c>
      <c r="O22" s="15"/>
      <c r="P22" s="15"/>
    </row>
    <row r="23" spans="1:16" ht="11.25" customHeight="1">
      <c r="A23" s="16"/>
      <c r="B23" s="44"/>
      <c r="C23" s="16"/>
      <c r="D23" s="16"/>
      <c r="E23" s="45"/>
      <c r="F23" s="45"/>
      <c r="G23" s="45"/>
      <c r="H23" s="16"/>
      <c r="I23" s="45"/>
      <c r="J23" s="16"/>
      <c r="K23" s="45"/>
      <c r="L23" s="43"/>
      <c r="M23" s="16"/>
      <c r="N23" s="16"/>
      <c r="O23" s="15"/>
      <c r="P23" s="15"/>
    </row>
    <row r="24" spans="1:15" ht="15.75">
      <c r="A24" s="18">
        <v>6</v>
      </c>
      <c r="B24" s="44" t="s">
        <v>71</v>
      </c>
      <c r="C24" s="18" t="s">
        <v>23</v>
      </c>
      <c r="D24" s="38" t="s">
        <v>34</v>
      </c>
      <c r="E24" s="45">
        <f>(150+72)</f>
        <v>222</v>
      </c>
      <c r="F24" s="45">
        <v>47</v>
      </c>
      <c r="G24" s="45">
        <v>150</v>
      </c>
      <c r="H24" s="18">
        <v>2469</v>
      </c>
      <c r="I24" s="45">
        <v>4646</v>
      </c>
      <c r="J24" s="24">
        <f>I24*0.013931858</f>
        <v>64.727412268</v>
      </c>
      <c r="K24" s="45">
        <v>6135</v>
      </c>
      <c r="L24" s="41">
        <f>K24/J24</f>
        <v>94.78209903708799</v>
      </c>
      <c r="M24" s="18">
        <v>330</v>
      </c>
      <c r="N24" s="18" t="s">
        <v>49</v>
      </c>
      <c r="O24" s="15"/>
    </row>
    <row r="25" spans="1:15" ht="15.75">
      <c r="A25" s="18"/>
      <c r="B25" s="44" t="s">
        <v>72</v>
      </c>
      <c r="C25" s="18"/>
      <c r="D25" s="38"/>
      <c r="E25" s="45"/>
      <c r="F25" s="45"/>
      <c r="G25" s="45"/>
      <c r="H25" s="18">
        <v>2473</v>
      </c>
      <c r="I25" s="45">
        <v>3462</v>
      </c>
      <c r="J25" s="24">
        <f>I25*0.013324602</f>
        <v>46.129772124</v>
      </c>
      <c r="K25" s="45">
        <v>5552</v>
      </c>
      <c r="L25" s="40">
        <f>K25/J25</f>
        <v>120.35611156014043</v>
      </c>
      <c r="M25" s="18">
        <v>100</v>
      </c>
      <c r="N25" s="18" t="s">
        <v>50</v>
      </c>
      <c r="O25" s="15"/>
    </row>
    <row r="26" spans="1:15" ht="11.25" customHeight="1">
      <c r="A26" s="18"/>
      <c r="B26" s="44"/>
      <c r="C26" s="18"/>
      <c r="D26" s="38"/>
      <c r="E26" s="45"/>
      <c r="F26" s="45"/>
      <c r="G26" s="45"/>
      <c r="H26" s="18"/>
      <c r="I26" s="45"/>
      <c r="J26" s="18"/>
      <c r="K26" s="45"/>
      <c r="L26" s="41"/>
      <c r="M26" s="18"/>
      <c r="N26" s="18"/>
      <c r="O26" s="15"/>
    </row>
    <row r="27" spans="1:15" ht="15.75">
      <c r="A27" s="18">
        <v>8</v>
      </c>
      <c r="B27" s="44" t="s">
        <v>73</v>
      </c>
      <c r="C27" s="18" t="s">
        <v>35</v>
      </c>
      <c r="D27" s="38" t="s">
        <v>36</v>
      </c>
      <c r="E27" s="45">
        <f>(150+29)</f>
        <v>179</v>
      </c>
      <c r="F27" s="45">
        <v>33</v>
      </c>
      <c r="G27" s="45">
        <v>150</v>
      </c>
      <c r="H27" s="18">
        <v>2469</v>
      </c>
      <c r="I27" s="45">
        <v>3082</v>
      </c>
      <c r="J27" s="24">
        <f>I27*0.013931858</f>
        <v>42.937986356</v>
      </c>
      <c r="K27" s="45">
        <v>3124</v>
      </c>
      <c r="L27" s="41">
        <f>K27/J27</f>
        <v>72.75609000615054</v>
      </c>
      <c r="M27" s="18">
        <v>330</v>
      </c>
      <c r="N27" s="18" t="s">
        <v>51</v>
      </c>
      <c r="O27" s="15"/>
    </row>
    <row r="28" spans="1:15" ht="15.75">
      <c r="A28" s="18"/>
      <c r="B28" s="44" t="s">
        <v>74</v>
      </c>
      <c r="C28" s="18"/>
      <c r="D28" s="38"/>
      <c r="E28" s="45"/>
      <c r="F28" s="45"/>
      <c r="G28" s="45"/>
      <c r="H28" s="18">
        <v>2473</v>
      </c>
      <c r="I28" s="45">
        <v>3074</v>
      </c>
      <c r="J28" s="24">
        <f>I28*0.013324602</f>
        <v>40.959826548</v>
      </c>
      <c r="K28" s="45">
        <v>4671</v>
      </c>
      <c r="L28" s="40">
        <f>K28/J28</f>
        <v>114.03856885297472</v>
      </c>
      <c r="M28" s="18">
        <v>100</v>
      </c>
      <c r="N28" s="18" t="s">
        <v>52</v>
      </c>
      <c r="O28" s="15"/>
    </row>
    <row r="29" spans="1:15" ht="11.25" customHeight="1">
      <c r="A29" s="18"/>
      <c r="B29" s="44"/>
      <c r="C29" s="18"/>
      <c r="D29" s="38"/>
      <c r="E29" s="45"/>
      <c r="F29" s="45"/>
      <c r="G29" s="45"/>
      <c r="H29" s="18"/>
      <c r="I29" s="45"/>
      <c r="J29" s="18"/>
      <c r="K29" s="45"/>
      <c r="L29" s="41"/>
      <c r="M29" s="18"/>
      <c r="N29" s="18"/>
      <c r="O29" s="15"/>
    </row>
    <row r="30" spans="1:15" ht="15.75">
      <c r="A30" s="18">
        <v>9</v>
      </c>
      <c r="B30" s="44" t="s">
        <v>75</v>
      </c>
      <c r="C30" s="18" t="s">
        <v>37</v>
      </c>
      <c r="D30" s="38" t="s">
        <v>38</v>
      </c>
      <c r="E30" s="45">
        <v>300</v>
      </c>
      <c r="F30" s="45">
        <v>55</v>
      </c>
      <c r="G30" s="45">
        <v>150</v>
      </c>
      <c r="H30" s="18">
        <v>2469</v>
      </c>
      <c r="I30" s="45">
        <v>6556</v>
      </c>
      <c r="J30" s="24">
        <f>I30*0.013931858</f>
        <v>91.337261048</v>
      </c>
      <c r="K30" s="45">
        <v>3056</v>
      </c>
      <c r="L30" s="41">
        <f>K30/J30</f>
        <v>33.45841516305154</v>
      </c>
      <c r="M30" s="18">
        <v>330</v>
      </c>
      <c r="N30" s="18" t="s">
        <v>53</v>
      </c>
      <c r="O30" s="15"/>
    </row>
    <row r="31" spans="1:15" ht="15.75">
      <c r="A31" s="18"/>
      <c r="B31" s="44" t="s">
        <v>76</v>
      </c>
      <c r="C31" s="18"/>
      <c r="D31" s="38"/>
      <c r="E31" s="45"/>
      <c r="F31" s="45"/>
      <c r="G31" s="45"/>
      <c r="H31" s="18">
        <v>2473</v>
      </c>
      <c r="I31" s="45">
        <v>6455</v>
      </c>
      <c r="J31" s="24">
        <f>I31*0.013324602</f>
        <v>86.01030591</v>
      </c>
      <c r="K31" s="45">
        <v>5530</v>
      </c>
      <c r="L31" s="41">
        <f>K31/J31</f>
        <v>64.2946207607553</v>
      </c>
      <c r="M31" s="18">
        <v>100</v>
      </c>
      <c r="N31" s="18" t="s">
        <v>54</v>
      </c>
      <c r="O31" s="15"/>
    </row>
    <row r="32" spans="1:15" ht="11.25" customHeight="1">
      <c r="A32" s="18"/>
      <c r="B32" s="44"/>
      <c r="C32" s="18"/>
      <c r="D32" s="38"/>
      <c r="E32" s="45"/>
      <c r="F32" s="45"/>
      <c r="G32" s="45"/>
      <c r="H32" s="18"/>
      <c r="I32" s="45"/>
      <c r="J32" s="18"/>
      <c r="K32" s="45"/>
      <c r="L32" s="41"/>
      <c r="M32" s="18"/>
      <c r="N32" s="18"/>
      <c r="O32" s="15"/>
    </row>
    <row r="33" spans="1:15" ht="15.75">
      <c r="A33" s="18">
        <v>10</v>
      </c>
      <c r="B33" s="44" t="s">
        <v>77</v>
      </c>
      <c r="C33" s="18" t="s">
        <v>39</v>
      </c>
      <c r="D33" s="38" t="s">
        <v>58</v>
      </c>
      <c r="E33" s="45">
        <f>(150+49)</f>
        <v>199</v>
      </c>
      <c r="F33" s="45">
        <v>41</v>
      </c>
      <c r="G33" s="45">
        <v>150</v>
      </c>
      <c r="H33" s="18">
        <v>2469</v>
      </c>
      <c r="I33" s="45">
        <v>2568</v>
      </c>
      <c r="J33" s="24">
        <f>I33*0.013931858</f>
        <v>35.777011344</v>
      </c>
      <c r="K33" s="45">
        <v>243</v>
      </c>
      <c r="L33" s="42">
        <f>K33/J33</f>
        <v>6.79207096600461</v>
      </c>
      <c r="M33" s="18">
        <v>330</v>
      </c>
      <c r="N33" s="18" t="s">
        <v>55</v>
      </c>
      <c r="O33" s="15"/>
    </row>
    <row r="34" spans="1:15" ht="15.75">
      <c r="A34" s="18"/>
      <c r="B34" s="44" t="s">
        <v>78</v>
      </c>
      <c r="C34" s="18"/>
      <c r="D34" s="38"/>
      <c r="E34" s="45"/>
      <c r="F34" s="45"/>
      <c r="G34" s="45"/>
      <c r="H34" s="18">
        <v>2473</v>
      </c>
      <c r="I34" s="45">
        <v>3057</v>
      </c>
      <c r="J34" s="24">
        <f>I34*0.013324602</f>
        <v>40.733308314</v>
      </c>
      <c r="K34" s="45">
        <v>433</v>
      </c>
      <c r="L34" s="41">
        <f>K34/J34</f>
        <v>10.630121095545247</v>
      </c>
      <c r="M34" s="18">
        <v>100</v>
      </c>
      <c r="N34" s="18" t="s">
        <v>56</v>
      </c>
      <c r="O34" s="15"/>
    </row>
    <row r="35" spans="1:15" ht="3.75" customHeight="1">
      <c r="A35" s="32"/>
      <c r="B35" s="32"/>
      <c r="C35" s="32"/>
      <c r="D35" s="39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15"/>
    </row>
    <row r="36" spans="1:15" ht="15.75">
      <c r="A36" s="15"/>
      <c r="B36" s="15"/>
      <c r="C36" s="15"/>
      <c r="D36" s="1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5.75">
      <c r="A37" s="15"/>
      <c r="B37" s="15"/>
      <c r="C37" s="15"/>
      <c r="D37" s="12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5.75">
      <c r="A38" s="15"/>
      <c r="B38" s="15"/>
      <c r="C38" s="15"/>
      <c r="D38" s="1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5.75">
      <c r="A39" s="15"/>
      <c r="B39" s="15"/>
      <c r="C39" s="15"/>
      <c r="D39" s="12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5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5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</sheetData>
  <sheetProtection/>
  <mergeCells count="2">
    <mergeCell ref="C5:D5"/>
    <mergeCell ref="A1:N1"/>
  </mergeCells>
  <printOptions horizontalCentered="1"/>
  <pageMargins left="0.7" right="0.7" top="0.75" bottom="0.75" header="0.3" footer="0.3"/>
  <pageSetup horizontalDpi="600" verticalDpi="600" orientation="landscape" paperSize="9" r:id="rId1"/>
  <ignoredErrors>
    <ignoredError sqref="D9:D22 D24:D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Seiji</dc:creator>
  <cp:keywords/>
  <dc:description/>
  <cp:lastModifiedBy>polar5</cp:lastModifiedBy>
  <cp:lastPrinted>2014-08-29T04:36:56Z</cp:lastPrinted>
  <dcterms:created xsi:type="dcterms:W3CDTF">2000-06-08T03:00:59Z</dcterms:created>
  <dcterms:modified xsi:type="dcterms:W3CDTF">2014-08-29T07:03:13Z</dcterms:modified>
  <cp:category/>
  <cp:version/>
  <cp:contentType/>
  <cp:contentStatus/>
</cp:coreProperties>
</file>